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PAZARLAMA MÜDÜRLÜĞÜ\İşler\Pazarlama\Pazarlama İşler\Müşteri Şikayetleri\2021\"/>
    </mc:Choice>
  </mc:AlternateContent>
  <bookViews>
    <workbookView xWindow="0" yWindow="0" windowWidth="19200" windowHeight="5360"/>
  </bookViews>
  <sheets>
    <sheet name="Tüketici Şikayetleri" sheetId="1" r:id="rId1"/>
  </sheets>
  <calcPr calcId="162913"/>
</workbook>
</file>

<file path=xl/calcChain.xml><?xml version="1.0" encoding="utf-8"?>
<calcChain xmlns="http://schemas.openxmlformats.org/spreadsheetml/2006/main">
  <c r="K7" i="1" l="1"/>
  <c r="K6" i="1"/>
  <c r="K5" i="1"/>
  <c r="K4" i="1"/>
  <c r="E4" i="1"/>
  <c r="L4" i="1"/>
  <c r="E5" i="1"/>
  <c r="L5" i="1"/>
  <c r="E6" i="1"/>
  <c r="L6" i="1"/>
  <c r="E7" i="1"/>
  <c r="L7" i="1"/>
  <c r="E8" i="1"/>
  <c r="L8" i="1"/>
  <c r="E9" i="1"/>
  <c r="L9" i="1"/>
</calcChain>
</file>

<file path=xl/sharedStrings.xml><?xml version="1.0" encoding="utf-8"?>
<sst xmlns="http://schemas.openxmlformats.org/spreadsheetml/2006/main" count="25" uniqueCount="23">
  <si>
    <t>Şikayet  kategorisinin şikayet sayısına göre sıralanması</t>
  </si>
  <si>
    <t>Veri Türü</t>
  </si>
  <si>
    <t>Toplam Şikayet</t>
  </si>
  <si>
    <t>Tüketici Sayısı (T1)</t>
  </si>
  <si>
    <t>Toplam Şikayet Sayısı</t>
  </si>
  <si>
    <t>1000 kişi başına düşen şikayet sayısı</t>
  </si>
  <si>
    <t>2 iş günü içerisinde sonuçlanan şikayet sayısı (S1)</t>
  </si>
  <si>
    <t>3-15 iş günü içerisinde sonuçlanan şikayet sayısı (S2)</t>
  </si>
  <si>
    <t>15 iş gününden fazla sürede sonuçlanan şikayet sayısı (S3)</t>
  </si>
  <si>
    <t>Sonuçlanmayan şikayet sayısı (S5)</t>
  </si>
  <si>
    <t>Mükerrer Şikayet Sayısı (S4)</t>
  </si>
  <si>
    <t>Şikayetlerin kategorilere göre oransal dağılımı</t>
  </si>
  <si>
    <t>Şikayet Sayısı</t>
  </si>
  <si>
    <t>1.2. Fatura tutarı (K2)</t>
  </si>
  <si>
    <t>1. Fatura ve/veya faturaya esas unsurlar</t>
  </si>
  <si>
    <t>Ortalama sonuçlanma  süresi(gün) (S6)</t>
  </si>
  <si>
    <t>3.2. Zamanında ödenmeyen borçlar (K9)</t>
  </si>
  <si>
    <t>3. Ödeme</t>
  </si>
  <si>
    <t>4.9. Güvence bedeli ve iadesi (K18)</t>
  </si>
  <si>
    <t>4. İkili anlaşma</t>
  </si>
  <si>
    <t>4.1. İkili anlaşma kurma süreci (K10)</t>
  </si>
  <si>
    <t>5.3. Bilgi/Belge talebi (K22)</t>
  </si>
  <si>
    <t>5. Tüketici hizmetleri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</si>
</sst>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0"/>
      <color indexed="8"/>
      <name val="Arial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ill="1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0" fontId="2" fillId="0" borderId="1" xfId="1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 applyProtection="1">
      <alignment horizontal="center" wrapText="1"/>
      <protection locked="0"/>
    </xf>
    <xf numFmtId="2" fontId="4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1" xfId="0" applyNumberFormat="1" applyFont="1" applyFill="1" applyBorder="1" applyAlignment="1" applyProtection="1">
      <alignment horizontal="center" wrapText="1"/>
      <protection locked="0"/>
    </xf>
    <xf numFmtId="3" fontId="5" fillId="0" borderId="1" xfId="0" applyNumberFormat="1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"/>
  <sheetViews>
    <sheetView showGridLines="0" showRowColHeaders="0" tabSelected="1" zoomScale="55" zoomScaleNormal="55" workbookViewId="0">
      <selection activeCell="K17" sqref="K17"/>
    </sheetView>
  </sheetViews>
  <sheetFormatPr defaultColWidth="9.1796875" defaultRowHeight="14.5" x14ac:dyDescent="0.35"/>
  <cols>
    <col min="1" max="1" width="14.453125" style="1" customWidth="1"/>
    <col min="2" max="2" width="35.1796875" style="1" customWidth="1"/>
    <col min="3" max="3" width="47" style="1" customWidth="1"/>
    <col min="4" max="4" width="10.7265625" style="1" customWidth="1"/>
    <col min="5" max="5" width="12.1796875" style="1" customWidth="1"/>
    <col min="6" max="6" width="16.26953125" style="1" customWidth="1"/>
    <col min="7" max="7" width="20.453125" style="1" customWidth="1"/>
    <col min="8" max="8" width="18.26953125" style="1" customWidth="1"/>
    <col min="9" max="9" width="10.1796875" style="1" customWidth="1"/>
    <col min="10" max="10" width="10.26953125" style="1" customWidth="1"/>
    <col min="11" max="11" width="10.453125" style="1" customWidth="1"/>
    <col min="12" max="12" width="12" style="1" customWidth="1"/>
    <col min="13" max="16384" width="9.1796875" style="1"/>
  </cols>
  <sheetData>
    <row r="2" spans="1:12" x14ac:dyDescent="0.35">
      <c r="A2" s="2"/>
      <c r="B2" s="2"/>
      <c r="C2" s="2"/>
      <c r="D2" s="23" t="s">
        <v>12</v>
      </c>
      <c r="E2" s="24"/>
      <c r="F2" s="24"/>
      <c r="G2" s="24"/>
      <c r="H2" s="24"/>
      <c r="I2" s="24"/>
      <c r="J2" s="24"/>
      <c r="K2" s="24"/>
      <c r="L2" s="25"/>
    </row>
    <row r="3" spans="1:12" ht="90" customHeight="1" x14ac:dyDescent="0.35">
      <c r="A3" s="3" t="s">
        <v>0</v>
      </c>
      <c r="B3" s="21" t="s">
        <v>1</v>
      </c>
      <c r="C3" s="22"/>
      <c r="D3" s="3" t="s">
        <v>4</v>
      </c>
      <c r="E3" s="4" t="s">
        <v>5</v>
      </c>
      <c r="F3" s="3" t="s">
        <v>6</v>
      </c>
      <c r="G3" s="3" t="s">
        <v>7</v>
      </c>
      <c r="H3" s="3" t="s">
        <v>8</v>
      </c>
      <c r="I3" s="3" t="s">
        <v>10</v>
      </c>
      <c r="J3" s="3" t="s">
        <v>9</v>
      </c>
      <c r="K3" s="3" t="s">
        <v>15</v>
      </c>
      <c r="L3" s="3" t="s">
        <v>11</v>
      </c>
    </row>
    <row r="4" spans="1:12" ht="32.25" customHeight="1" x14ac:dyDescent="0.35">
      <c r="A4" s="5">
        <v>1</v>
      </c>
      <c r="B4" s="10" t="s">
        <v>14</v>
      </c>
      <c r="C4" s="10" t="s">
        <v>13</v>
      </c>
      <c r="D4" s="6">
        <v>26</v>
      </c>
      <c r="E4" s="8">
        <f>IF($D$10=0,0,(D4/$D10)*1000)</f>
        <v>2.9112081513828238</v>
      </c>
      <c r="F4" s="17">
        <v>5</v>
      </c>
      <c r="G4" s="17">
        <v>17</v>
      </c>
      <c r="H4" s="17">
        <v>4</v>
      </c>
      <c r="I4" s="17">
        <v>0</v>
      </c>
      <c r="J4" s="17">
        <v>0</v>
      </c>
      <c r="K4" s="9">
        <f>IF((D4=J4),0,196/(D4))</f>
        <v>7.5384615384615383</v>
      </c>
      <c r="L4" s="13">
        <f>IF($D$9=0,0,D4/D$9)</f>
        <v>0.41935483870967744</v>
      </c>
    </row>
    <row r="5" spans="1:12" x14ac:dyDescent="0.35">
      <c r="A5" s="5">
        <v>2</v>
      </c>
      <c r="B5" s="10" t="s">
        <v>17</v>
      </c>
      <c r="C5" s="10" t="s">
        <v>16</v>
      </c>
      <c r="D5" s="6">
        <v>21</v>
      </c>
      <c r="E5" s="8">
        <f>IF($D$10=0,0,(D5/$D10)*1000)</f>
        <v>2.3513604299630502</v>
      </c>
      <c r="F5" s="16">
        <v>13</v>
      </c>
      <c r="G5" s="16">
        <v>8</v>
      </c>
      <c r="H5" s="16">
        <v>0</v>
      </c>
      <c r="I5" s="16">
        <v>0</v>
      </c>
      <c r="J5" s="16">
        <v>0</v>
      </c>
      <c r="K5" s="9">
        <f>IF((D5=J5),0,62/(D5))</f>
        <v>2.9523809523809526</v>
      </c>
      <c r="L5" s="13">
        <f t="shared" ref="L5:L8" si="0">IF($D$9=0,0,D5/D$9)</f>
        <v>0.33870967741935482</v>
      </c>
    </row>
    <row r="6" spans="1:12" ht="13.5" customHeight="1" x14ac:dyDescent="0.35">
      <c r="A6" s="5">
        <v>3</v>
      </c>
      <c r="B6" s="10" t="s">
        <v>19</v>
      </c>
      <c r="C6" s="10" t="s">
        <v>18</v>
      </c>
      <c r="D6" s="6">
        <v>4</v>
      </c>
      <c r="E6" s="8">
        <f>IF($D$10=0,0,(D6/$D10)*1000)</f>
        <v>0.44787817713581907</v>
      </c>
      <c r="F6" s="16">
        <v>4</v>
      </c>
      <c r="G6" s="16">
        <v>0</v>
      </c>
      <c r="H6" s="16">
        <v>0</v>
      </c>
      <c r="I6" s="16">
        <v>0</v>
      </c>
      <c r="J6" s="16">
        <v>0</v>
      </c>
      <c r="K6" s="15">
        <f>IF((D6=J6),0,2/(D6))</f>
        <v>0.5</v>
      </c>
      <c r="L6" s="13">
        <f t="shared" si="0"/>
        <v>6.4516129032258063E-2</v>
      </c>
    </row>
    <row r="7" spans="1:12" x14ac:dyDescent="0.35">
      <c r="A7" s="5">
        <v>4</v>
      </c>
      <c r="B7" s="10" t="s">
        <v>22</v>
      </c>
      <c r="C7" s="10" t="s">
        <v>21</v>
      </c>
      <c r="D7" s="6">
        <v>3</v>
      </c>
      <c r="E7" s="8">
        <f>IF($D$10=0,0,(D7/$D10)*1000)</f>
        <v>0.33590863285186429</v>
      </c>
      <c r="F7" s="16">
        <v>0</v>
      </c>
      <c r="G7" s="16">
        <v>3</v>
      </c>
      <c r="H7" s="16">
        <v>0</v>
      </c>
      <c r="I7" s="16">
        <v>0</v>
      </c>
      <c r="J7" s="16">
        <v>0</v>
      </c>
      <c r="K7" s="9">
        <f>IF((D7=J7),0,27/(D7))</f>
        <v>9</v>
      </c>
      <c r="L7" s="13">
        <f t="shared" si="0"/>
        <v>4.8387096774193547E-2</v>
      </c>
    </row>
    <row r="8" spans="1:12" x14ac:dyDescent="0.35">
      <c r="A8" s="5">
        <v>5</v>
      </c>
      <c r="B8" s="10" t="s">
        <v>19</v>
      </c>
      <c r="C8" s="20" t="s">
        <v>20</v>
      </c>
      <c r="D8" s="6">
        <v>3</v>
      </c>
      <c r="E8" s="8">
        <f>IF($D$10=0,0,(D8/$D10)*1000)</f>
        <v>0.33590863285186429</v>
      </c>
      <c r="F8" s="18">
        <v>0</v>
      </c>
      <c r="G8" s="18">
        <v>3</v>
      </c>
      <c r="H8" s="18">
        <v>0</v>
      </c>
      <c r="I8" s="18">
        <v>0</v>
      </c>
      <c r="J8" s="18">
        <v>0</v>
      </c>
      <c r="K8" s="15">
        <v>6.33</v>
      </c>
      <c r="L8" s="13">
        <f t="shared" si="0"/>
        <v>4.8387096774193547E-2</v>
      </c>
    </row>
    <row r="9" spans="1:12" x14ac:dyDescent="0.35">
      <c r="A9" s="6">
        <v>5</v>
      </c>
      <c r="B9" s="10" t="s">
        <v>2</v>
      </c>
      <c r="C9" s="10" t="s">
        <v>2</v>
      </c>
      <c r="D9" s="6">
        <v>62</v>
      </c>
      <c r="E9" s="9">
        <f>IF($D$10=0,0,(D9/$D10)*1000)</f>
        <v>6.9421117456051959</v>
      </c>
      <c r="F9" s="19">
        <v>24</v>
      </c>
      <c r="G9" s="19">
        <v>34</v>
      </c>
      <c r="H9" s="19">
        <v>4</v>
      </c>
      <c r="I9" s="19">
        <v>0</v>
      </c>
      <c r="J9" s="19">
        <v>0</v>
      </c>
      <c r="K9" s="15">
        <v>5.274193548387097</v>
      </c>
      <c r="L9" s="13">
        <f>IF($D$9=0,0,D9/D$9)</f>
        <v>1</v>
      </c>
    </row>
    <row r="10" spans="1:12" x14ac:dyDescent="0.35">
      <c r="A10" s="7"/>
      <c r="B10" s="11"/>
      <c r="C10" s="12" t="s">
        <v>3</v>
      </c>
      <c r="D10" s="14">
        <v>8931</v>
      </c>
      <c r="E10" s="7"/>
      <c r="F10" s="7"/>
      <c r="G10" s="7"/>
      <c r="H10" s="7"/>
      <c r="I10" s="7"/>
      <c r="J10" s="7"/>
      <c r="K10" s="7"/>
      <c r="L10" s="7"/>
    </row>
  </sheetData>
  <mergeCells count="2">
    <mergeCell ref="B3:C3"/>
    <mergeCell ref="D2:L2"/>
  </mergeCells>
  <dataValidations count="2">
    <dataValidation type="textLength" allowBlank="1" showErrorMessage="1" errorTitle="Metin uzunluğu istenen aralıkta değil!" error="İstenen Aralık: Minimum Uzunluk=0 karakter Maksimum Uzunluk=2147483647 karakter" sqref="B4:C4 B6:C8">
      <formula1>0</formula1>
      <formula2>2147483647</formula2>
    </dataValidation>
    <dataValidation type="decimal" allowBlank="1" showErrorMessage="1" errorTitle="İstenen Aralıkta Değil!" error="İstenen Aralık: Minimum=0.0 Maksimum=9223372036854775807" sqref="F4:J9 K9 D10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customProperties>
    <customPr name="_pios_id" r:id="rId2"/>
  </customProperties>
  <ignoredErrors>
    <ignoredError sqref="K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Tüketici Şikayetleri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Ecem Akin</dc:creator>
  <cp:lastModifiedBy>Ecem Akin</cp:lastModifiedBy>
  <dcterms:created xsi:type="dcterms:W3CDTF">2018-12-26T08:11:21Z</dcterms:created>
  <dcterms:modified xsi:type="dcterms:W3CDTF">2021-07-28T10:23:18Z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2f5433-5223-42b4-8846-752d4bb05e6f_Enabled">
    <vt:lpwstr>True</vt:lpwstr>
  </property>
  <property fmtid="{D5CDD505-2E9C-101B-9397-08002B2CF9AE}" pid="3" name="MSIP_Label_be2f5433-5223-42b4-8846-752d4bb05e6f_SiteId">
    <vt:lpwstr>61e13160-e7bf-49cf-a08c-d53adbe7da56</vt:lpwstr>
  </property>
  <property fmtid="{D5CDD505-2E9C-101B-9397-08002B2CF9AE}" pid="4" name="MSIP_Label_be2f5433-5223-42b4-8846-752d4bb05e6f_Owner">
    <vt:lpwstr>enerji@akkokholding.onmicrosoft.com</vt:lpwstr>
  </property>
  <property fmtid="{D5CDD505-2E9C-101B-9397-08002B2CF9AE}" pid="5" name="MSIP_Label_be2f5433-5223-42b4-8846-752d4bb05e6f_SetDate">
    <vt:lpwstr>2019-07-11T13:15:53.5309758Z</vt:lpwstr>
  </property>
  <property fmtid="{D5CDD505-2E9C-101B-9397-08002B2CF9AE}" pid="6" name="MSIP_Label_be2f5433-5223-42b4-8846-752d4bb05e6f_Name">
    <vt:lpwstr>Halka Açık</vt:lpwstr>
  </property>
  <property fmtid="{D5CDD505-2E9C-101B-9397-08002B2CF9AE}" pid="7" name="MSIP_Label_be2f5433-5223-42b4-8846-752d4bb05e6f_Application">
    <vt:lpwstr>Microsoft Azure Information Protection</vt:lpwstr>
  </property>
  <property fmtid="{D5CDD505-2E9C-101B-9397-08002B2CF9AE}" pid="8" name="MSIP_Label_be2f5433-5223-42b4-8846-752d4bb05e6f_ActionId">
    <vt:lpwstr>ce2eeabf-5e67-423f-923d-3c41994b5591</vt:lpwstr>
  </property>
  <property fmtid="{D5CDD505-2E9C-101B-9397-08002B2CF9AE}" pid="9" name="MSIP_Label_be2f5433-5223-42b4-8846-752d4bb05e6f_Extended_MSFT_Method">
    <vt:lpwstr>Automatic</vt:lpwstr>
  </property>
  <property fmtid="{D5CDD505-2E9C-101B-9397-08002B2CF9AE}" pid="10" name="Sensitivity">
    <vt:lpwstr>Halka Açık</vt:lpwstr>
  </property>
</Properties>
</file>