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8" i="1" l="1"/>
  <c r="L9" i="1"/>
  <c r="L7" i="1"/>
  <c r="L6" i="1"/>
  <c r="L5" i="1"/>
  <c r="L4" i="1"/>
  <c r="K4" i="1"/>
  <c r="K5" i="1"/>
  <c r="K6" i="1"/>
  <c r="K7" i="1"/>
  <c r="K8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<sst xmlns="http://schemas.openxmlformats.org/spreadsheetml/2006/main" count="25" uniqueCount="21">
  <si>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</si>
  <si>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</si>
  <si>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</si>
  <si>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</si>
  <si>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</si>
  <si>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</si>
  <si>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</si>
  <si>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</si>
  <si>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</si>
  <si>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</si>
  <si>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</si>
  <si>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</si>
  <si>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</si>
  <si>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</si>
  <si>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</si>
  <si>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1.6. Fatura gönderimi (K6)</t>
  </si>
  <si>
    <t>4. İkili anlaşma</t>
  </si>
  <si>
    <t>4.1. İkili anlaşma kurma süreci (K10)</t>
  </si>
  <si>
    <t>Ortalama sonuçlanma  süresi(gün) (S6)</t>
  </si>
  <si>
    <t>4.5. İkili anlaşmanın sonlandırılması (K14)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</si>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</sst>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showRowColHeaders="0" tabSelected="1" zoomScale="90" zoomScaleNormal="90" workbookViewId="0">
      <selection activeCell="B14" sqref="B13:B14"/>
    </sheetView>
  </sheetViews>
  <sheetFormatPr defaultColWidth="9.140625" defaultRowHeight="15" x14ac:dyDescent="0.25"/>
  <cols>
    <col min="1" max="1" width="14.42578125" style="1" customWidth="1"/>
    <col min="2" max="2" width="34.5703125" style="1" customWidth="1"/>
    <col min="3" max="3" width="35.425781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3" width="9.140625" style="1"/>
    <col min="14" max="14" width="9.140625" style="1" customWidth="1"/>
    <col min="15" max="16384" width="9.140625" style="1"/>
  </cols>
  <sheetData>
    <row r="2" spans="1:14" x14ac:dyDescent="0.25">
      <c r="A2" s="3"/>
      <c r="B2" s="3"/>
      <c r="C2" s="3"/>
      <c r="D2" s="19" t="s">
        <v>12</v>
      </c>
      <c r="E2" s="19"/>
      <c r="F2" s="19"/>
      <c r="G2" s="19"/>
      <c r="H2" s="19"/>
      <c r="I2" s="19"/>
      <c r="J2" s="19"/>
      <c r="K2" s="19"/>
      <c r="L2" s="19"/>
      <c r="M2" s="1">
        <v>100</v>
      </c>
    </row>
    <row r="3" spans="1:14" ht="90" customHeight="1" x14ac:dyDescent="0.25">
      <c r="A3" s="4" t="s">
        <v>0</v>
      </c>
      <c r="B3" s="17" t="s">
        <v>1</v>
      </c>
      <c r="C3" s="18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18</v>
      </c>
      <c r="L3" s="4" t="s">
        <v>11</v>
      </c>
    </row>
    <row r="4" spans="1:14" ht="32.25" customHeight="1" x14ac:dyDescent="0.25">
      <c r="A4" s="6">
        <v>1</v>
      </c>
      <c r="B4" s="10" t="s">
        <v>14</v>
      </c>
      <c r="C4" s="10" t="s">
        <v>13</v>
      </c>
      <c r="D4" s="7">
        <v>359</v>
      </c>
      <c r="E4" s="14">
        <f>IF($D$10=0,0,(D4/$D10)*1000)</f>
        <v>3.9643101658605531</v>
      </c>
      <c r="F4" s="7">
        <v>276</v>
      </c>
      <c r="G4" s="7">
        <v>79</v>
      </c>
      <c r="H4" s="7">
        <v>3</v>
      </c>
      <c r="I4" s="7">
        <v>0</v>
      </c>
      <c r="J4" s="7">
        <v>1</v>
      </c>
      <c r="K4" s="15">
        <f>IF((D4=J4),0,673/(D4))</f>
        <v>1.8746518105849581</v>
      </c>
      <c r="L4" s="16">
        <f t="shared" ref="L4:L9" si="0">(IF($D$9=0,0,D4/D$9))</f>
        <v>0.71371769383697814</v>
      </c>
    </row>
    <row r="5" spans="1:14" ht="25.5" customHeight="1" x14ac:dyDescent="0.25">
      <c r="A5" s="6">
        <v>2</v>
      </c>
      <c r="B5" s="10" t="s">
        <v>16</v>
      </c>
      <c r="C5" s="10" t="s">
        <v>19</v>
      </c>
      <c r="D5" s="7">
        <v>53</v>
      </c>
      <c r="E5" s="14">
        <f>IF($D$10=0,0,(D5/$D10)*1000)</f>
        <v>0.58526027518275581</v>
      </c>
      <c r="F5" s="7">
        <v>33</v>
      </c>
      <c r="G5" s="7">
        <v>16</v>
      </c>
      <c r="H5" s="7">
        <v>4</v>
      </c>
      <c r="I5" s="7">
        <v>0</v>
      </c>
      <c r="J5" s="7">
        <v>0</v>
      </c>
      <c r="K5" s="15">
        <f>IF((D5=J5),0,232/(D5))</f>
        <v>4.3773584905660377</v>
      </c>
      <c r="L5" s="16">
        <f t="shared" si="0"/>
        <v>0.10536779324055666</v>
      </c>
    </row>
    <row r="6" spans="1:14" ht="16.5" customHeight="1" x14ac:dyDescent="0.25">
      <c r="A6" s="6">
        <v>3</v>
      </c>
      <c r="B6" s="10" t="s">
        <v>16</v>
      </c>
      <c r="C6" s="10" t="s">
        <v>17</v>
      </c>
      <c r="D6" s="7">
        <v>39</v>
      </c>
      <c r="E6" s="14">
        <f>IF($D$10=0,0,(D6/$D10)*1000)</f>
        <v>0.4306632213608958</v>
      </c>
      <c r="F6" s="7">
        <v>24</v>
      </c>
      <c r="G6" s="7">
        <v>11</v>
      </c>
      <c r="H6" s="7">
        <v>4</v>
      </c>
      <c r="I6" s="7">
        <v>0</v>
      </c>
      <c r="J6" s="7">
        <v>0</v>
      </c>
      <c r="K6" s="15">
        <f>IF((D6=J6),0,221/(D6))</f>
        <v>5.666666666666667</v>
      </c>
      <c r="L6" s="16">
        <f t="shared" si="0"/>
        <v>7.7534791252485094E-2</v>
      </c>
    </row>
    <row r="7" spans="1:14" ht="26.25" customHeight="1" x14ac:dyDescent="0.25">
      <c r="A7" s="6">
        <v>4</v>
      </c>
      <c r="B7" s="10" t="s">
        <v>14</v>
      </c>
      <c r="C7" s="10" t="s">
        <v>15</v>
      </c>
      <c r="D7" s="7">
        <v>21</v>
      </c>
      <c r="E7" s="14">
        <f>IF($D$10=0,0,(D7/$D10)*1000)</f>
        <v>0.23189558073279004</v>
      </c>
      <c r="F7" s="7">
        <v>15</v>
      </c>
      <c r="G7" s="7">
        <v>6</v>
      </c>
      <c r="H7" s="7">
        <v>0</v>
      </c>
      <c r="I7" s="7">
        <v>0</v>
      </c>
      <c r="J7" s="7">
        <v>0</v>
      </c>
      <c r="K7" s="15">
        <f>IF((D7=J7),0,39/(D7))</f>
        <v>1.8571428571428572</v>
      </c>
      <c r="L7" s="16">
        <f t="shared" si="0"/>
        <v>4.1749502982107355E-2</v>
      </c>
    </row>
    <row r="8" spans="1:14" ht="24.75" customHeight="1" x14ac:dyDescent="0.25">
      <c r="A8" s="6">
        <v>5</v>
      </c>
      <c r="B8" s="10" t="s">
        <v>14</v>
      </c>
      <c r="C8" s="10" t="s">
        <v>20</v>
      </c>
      <c r="D8" s="7">
        <v>9</v>
      </c>
      <c r="E8" s="14">
        <f>IF($D$10=0,0,(D8/$D10)*1000)</f>
        <v>9.9383820314052865E-2</v>
      </c>
      <c r="F8" s="7">
        <v>9</v>
      </c>
      <c r="G8" s="7">
        <v>0</v>
      </c>
      <c r="H8" s="7">
        <v>0</v>
      </c>
      <c r="I8" s="7">
        <v>0</v>
      </c>
      <c r="J8" s="7">
        <v>0</v>
      </c>
      <c r="K8" s="15">
        <f>IF((D8=J8),0,9/(D8))</f>
        <v>1</v>
      </c>
      <c r="L8" s="16">
        <f t="shared" si="0"/>
        <v>1.7892644135188866E-2</v>
      </c>
    </row>
    <row r="9" spans="1:14" x14ac:dyDescent="0.25">
      <c r="A9" s="7">
        <v>5</v>
      </c>
      <c r="B9" s="11" t="s">
        <v>2</v>
      </c>
      <c r="C9" s="11" t="s">
        <v>2</v>
      </c>
      <c r="D9" s="7">
        <v>503</v>
      </c>
      <c r="E9" s="15">
        <f>IF($D$10=0,0,(D9/$D10)*1000)</f>
        <v>5.5544512908853996</v>
      </c>
      <c r="F9" s="7">
        <v>373</v>
      </c>
      <c r="G9" s="7">
        <v>117</v>
      </c>
      <c r="H9" s="7">
        <v>12</v>
      </c>
      <c r="I9" s="7">
        <v>0</v>
      </c>
      <c r="J9" s="7">
        <v>1</v>
      </c>
      <c r="K9" s="15">
        <v>2.4681274900398407</v>
      </c>
      <c r="L9" s="16">
        <f t="shared" si="0"/>
        <v>1</v>
      </c>
    </row>
    <row r="10" spans="1:14" x14ac:dyDescent="0.25">
      <c r="A10" s="8"/>
      <c r="B10" s="12"/>
      <c r="C10" s="13" t="s">
        <v>3</v>
      </c>
      <c r="D10" s="9">
        <v>90558</v>
      </c>
      <c r="E10" s="8"/>
      <c r="F10" s="8"/>
      <c r="G10" s="8"/>
      <c r="H10" s="8"/>
      <c r="I10" s="8"/>
      <c r="J10" s="8"/>
      <c r="K10" s="8"/>
      <c r="L10" s="8"/>
    </row>
    <row r="11" spans="1:14" ht="14.4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C4:C5 B4 B7:C8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2019-01-30T12:35:55Z</dcterms:modified>
</cp:coreProperties>
</file>