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macbook-29/Desktop/"/>
    </mc:Choice>
  </mc:AlternateContent>
  <xr:revisionPtr revIDLastSave="0" documentId="13_ncr:1_{7D454A0E-ED3B-9743-B627-FCA453EE921D}" xr6:coauthVersionLast="47" xr6:coauthVersionMax="47" xr10:uidLastSave="{00000000-0000-0000-0000-000000000000}"/>
  <bookViews>
    <workbookView xWindow="0" yWindow="500" windowWidth="25840" windowHeight="13060" xr2:uid="{00000000-000D-0000-FFFF-FFFF00000000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9" i="1" l="1"/>
  <c r="K8" i="1"/>
  <c r="K7" i="1"/>
  <c r="K6" i="1"/>
  <c r="K5" i="1"/>
  <c r="K4" i="1"/>
  <c r="L8" i="1" l="1"/>
  <c r="E9" i="1"/>
  <c r="E8" i="1"/>
  <c r="L7" i="1" l="1"/>
  <c r="L6" i="1"/>
  <c r="L5" i="1"/>
  <c r="L4" i="1"/>
  <c r="E7" i="1" l="1"/>
  <c r="E6" i="1"/>
  <c r="E5" i="1"/>
  <c r="E4" i="1"/>
</calcChain>
</file>

<file path=xl/sharedStrings.xml><?xml version="1.0" encoding="utf-8"?>
<sst xmlns="http://schemas.openxmlformats.org/spreadsheetml/2006/main" count="25" uniqueCount="22">
  <si>
    <t>Şikayet Sayısı</t>
  </si>
  <si>
    <t>Şikayet  kategorisinin şikayet sayısına göre sıralanması</t>
  </si>
  <si>
    <t>Veri Türü</t>
  </si>
  <si>
    <t>Toplam Şikayet Sayısı</t>
  </si>
  <si>
    <t>1000 kişi başına düşen şikayet sayısı</t>
  </si>
  <si>
    <t>2 iş günü içerisinde sonuçlanan şikayet sayısı (S1)</t>
  </si>
  <si>
    <t>3-15 iş günü içerisinde sonuçlanan şikayet sayısı (S2)</t>
  </si>
  <si>
    <t>15 iş gününden fazla sürede sonuçlanan şikayet sayısı (S3)</t>
  </si>
  <si>
    <t>Mükerrer Şikayet Sayısı (S4)</t>
  </si>
  <si>
    <t>Sonuçlanmayan şikayet sayısı (S5)</t>
  </si>
  <si>
    <t>Ortalama sonuçlanma  süresi(gün) (S6)</t>
  </si>
  <si>
    <t>Şikayetlerin kategorilere göre oransal dağılımı</t>
  </si>
  <si>
    <t>Tüketici Sayısı (T1)</t>
  </si>
  <si>
    <t>Toplam Şikayet</t>
  </si>
  <si>
    <t>3. Ödeme</t>
  </si>
  <si>
    <t>1. Fatura ve/veya faturaya esas unsurlar</t>
  </si>
  <si>
    <t>1.2. Fatura tutarı (K2)</t>
  </si>
  <si>
    <t>5. Tüketici hizmetleri</t>
  </si>
  <si>
    <t>5.3. Bilgi/Belge talebi (K22)</t>
  </si>
  <si>
    <t>1.6. Fatura gönderimi (K6)</t>
  </si>
  <si>
    <t>3.1. Fatura Ödemesi</t>
  </si>
  <si>
    <t>3.2. Zamanında ödenmeyen borçlar (K9)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</si>
</sst>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22">
    <xf numFmtId="0" fontId="0" fillId="0" borderId="0" xfId="0"/>
    <xf numFmtId="0" fontId="2" fillId="0" borderId="0" xfId="0" applyFont="1" applyFill="1" applyProtection="1"/>
    <xf numFmtId="0" fontId="0" fillId="0" borderId="0" xfId="0" applyProtection="1"/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horizontal="center" vertical="center"/>
    </xf>
    <xf numFmtId="2" fontId="2" fillId="0" borderId="3" xfId="0" applyNumberFormat="1" applyFont="1" applyFill="1" applyBorder="1" applyAlignment="1" applyProtection="1">
      <alignment horizontal="center" vertical="center"/>
    </xf>
    <xf numFmtId="3" fontId="0" fillId="0" borderId="1" xfId="0" applyNumberFormat="1" applyFont="1" applyFill="1" applyBorder="1" applyAlignment="1" applyProtection="1">
      <alignment horizontal="center" vertical="center" wrapText="1"/>
    </xf>
    <xf numFmtId="2" fontId="2" fillId="0" borderId="1" xfId="0" applyNumberFormat="1" applyFont="1" applyFill="1" applyBorder="1" applyAlignment="1" applyProtection="1">
      <alignment horizontal="center" vertical="center"/>
    </xf>
    <xf numFmtId="10" fontId="2" fillId="0" borderId="1" xfId="1" applyNumberFormat="1" applyFont="1" applyFill="1" applyBorder="1" applyAlignment="1" applyProtection="1">
      <alignment horizontal="center" vertical="center"/>
    </xf>
    <xf numFmtId="3" fontId="0" fillId="0" borderId="1" xfId="0" applyNumberFormat="1" applyFont="1" applyFill="1" applyBorder="1" applyAlignment="1" applyProtection="1">
      <alignment horizontal="center" wrapText="1"/>
    </xf>
    <xf numFmtId="0" fontId="5" fillId="0" borderId="1" xfId="0" applyFont="1" applyFill="1" applyBorder="1" applyAlignment="1" applyProtection="1">
      <alignment horizontal="left"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left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</cellXfs>
  <cellStyles count="3"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2"/>
  <sheetViews>
    <sheetView tabSelected="1" zoomScale="90" zoomScaleNormal="90" workbookViewId="0">
      <selection activeCell="G12" sqref="G12"/>
    </sheetView>
  </sheetViews>
  <sheetFormatPr baseColWidth="10" defaultColWidth="8.83203125" defaultRowHeight="15" x14ac:dyDescent="0.2"/>
  <cols>
    <col min="1" max="1" width="12.1640625" style="2" customWidth="1"/>
    <col min="2" max="2" width="32.5" style="2" bestFit="1" customWidth="1"/>
    <col min="3" max="3" width="38.6640625" style="2" customWidth="1"/>
    <col min="4" max="5" width="8.83203125" style="2"/>
    <col min="6" max="6" width="11.1640625" style="2" customWidth="1"/>
    <col min="7" max="7" width="10.6640625" style="2" customWidth="1"/>
    <col min="8" max="8" width="9.6640625" style="2" customWidth="1"/>
    <col min="9" max="9" width="8.83203125" style="2"/>
    <col min="10" max="10" width="13.83203125" style="2" customWidth="1"/>
    <col min="11" max="11" width="11.5" style="2" customWidth="1"/>
    <col min="12" max="12" width="10.83203125" style="2" customWidth="1"/>
    <col min="13" max="16384" width="8.83203125" style="2"/>
  </cols>
  <sheetData>
    <row r="2" spans="1:12" x14ac:dyDescent="0.2">
      <c r="A2" s="1"/>
      <c r="B2" s="1"/>
      <c r="C2" s="1"/>
      <c r="D2" s="19" t="s">
        <v>0</v>
      </c>
      <c r="E2" s="20"/>
      <c r="F2" s="20"/>
      <c r="G2" s="20"/>
      <c r="H2" s="20"/>
      <c r="I2" s="20"/>
      <c r="J2" s="20"/>
      <c r="K2" s="20"/>
      <c r="L2" s="21"/>
    </row>
    <row r="3" spans="1:12" ht="90" x14ac:dyDescent="0.2">
      <c r="A3" s="3" t="s">
        <v>1</v>
      </c>
      <c r="B3" s="17" t="s">
        <v>2</v>
      </c>
      <c r="C3" s="18"/>
      <c r="D3" s="3" t="s">
        <v>3</v>
      </c>
      <c r="E3" s="4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</row>
    <row r="4" spans="1:12" x14ac:dyDescent="0.2">
      <c r="A4" s="5">
        <v>1</v>
      </c>
      <c r="B4" s="6" t="s">
        <v>17</v>
      </c>
      <c r="C4" s="7" t="s">
        <v>18</v>
      </c>
      <c r="D4" s="8">
        <v>25</v>
      </c>
      <c r="E4" s="9">
        <f>IF($D$10=0,0,(D4/$D10)*1000)</f>
        <v>5.3373185311699398</v>
      </c>
      <c r="F4" s="10">
        <v>14</v>
      </c>
      <c r="G4" s="10">
        <v>10</v>
      </c>
      <c r="H4" s="10">
        <v>0</v>
      </c>
      <c r="I4" s="10">
        <v>1</v>
      </c>
      <c r="J4" s="10">
        <v>0</v>
      </c>
      <c r="K4" s="11">
        <f>IF((D4=J4),0,69/(D4))</f>
        <v>2.76</v>
      </c>
      <c r="L4" s="12">
        <f t="shared" ref="L4:L9" si="0">IF($D$9=0,0,D4/D$9)</f>
        <v>0.30120481927710846</v>
      </c>
    </row>
    <row r="5" spans="1:12" x14ac:dyDescent="0.2">
      <c r="A5" s="5">
        <v>2</v>
      </c>
      <c r="B5" s="6" t="s">
        <v>15</v>
      </c>
      <c r="C5" s="6" t="s">
        <v>16</v>
      </c>
      <c r="D5" s="8">
        <v>17</v>
      </c>
      <c r="E5" s="9">
        <f>IF($D$10=0,0,(D5/$D10)*1000)</f>
        <v>3.6293766011955593</v>
      </c>
      <c r="F5" s="13">
        <v>8</v>
      </c>
      <c r="G5" s="13">
        <v>8</v>
      </c>
      <c r="H5" s="13">
        <v>0</v>
      </c>
      <c r="I5" s="13">
        <v>1</v>
      </c>
      <c r="J5" s="13">
        <v>0</v>
      </c>
      <c r="K5" s="11">
        <f>IF((D5=J5),0,63/(D5))</f>
        <v>3.7058823529411766</v>
      </c>
      <c r="L5" s="12">
        <f t="shared" si="0"/>
        <v>0.20481927710843373</v>
      </c>
    </row>
    <row r="6" spans="1:12" x14ac:dyDescent="0.2">
      <c r="A6" s="5">
        <v>3</v>
      </c>
      <c r="B6" s="6" t="s">
        <v>14</v>
      </c>
      <c r="C6" s="6" t="s">
        <v>20</v>
      </c>
      <c r="D6" s="8">
        <v>14</v>
      </c>
      <c r="E6" s="9">
        <f>IF($D$10=0,0,(D6/$D10)*1000)</f>
        <v>2.9888983774551665</v>
      </c>
      <c r="F6" s="13">
        <v>14</v>
      </c>
      <c r="G6" s="13">
        <v>0</v>
      </c>
      <c r="H6" s="13">
        <v>0</v>
      </c>
      <c r="I6" s="13">
        <v>0</v>
      </c>
      <c r="J6" s="13">
        <v>0</v>
      </c>
      <c r="K6" s="11">
        <f>IF((D6=J6),0,7/(D6))</f>
        <v>0.5</v>
      </c>
      <c r="L6" s="12">
        <f t="shared" si="0"/>
        <v>0.16867469879518071</v>
      </c>
    </row>
    <row r="7" spans="1:12" x14ac:dyDescent="0.2">
      <c r="A7" s="5">
        <v>4</v>
      </c>
      <c r="B7" s="6" t="s">
        <v>14</v>
      </c>
      <c r="C7" s="14" t="s">
        <v>21</v>
      </c>
      <c r="D7" s="8">
        <v>11</v>
      </c>
      <c r="E7" s="9">
        <f>IF($D$10=0,0,(D7/$D10)*1000)</f>
        <v>2.3484201537147733</v>
      </c>
      <c r="F7" s="13">
        <v>8</v>
      </c>
      <c r="G7" s="13">
        <v>3</v>
      </c>
      <c r="H7" s="13">
        <v>0</v>
      </c>
      <c r="I7" s="13">
        <v>0</v>
      </c>
      <c r="J7" s="13">
        <v>0</v>
      </c>
      <c r="K7" s="11">
        <f>IF((D7=J7),0,13/(D7))</f>
        <v>1.1818181818181819</v>
      </c>
      <c r="L7" s="12">
        <f t="shared" si="0"/>
        <v>0.13253012048192772</v>
      </c>
    </row>
    <row r="8" spans="1:12" ht="13.5" customHeight="1" x14ac:dyDescent="0.2">
      <c r="A8" s="5">
        <v>5</v>
      </c>
      <c r="B8" s="6" t="s">
        <v>15</v>
      </c>
      <c r="C8" s="6" t="s">
        <v>19</v>
      </c>
      <c r="D8" s="8">
        <v>7</v>
      </c>
      <c r="E8" s="9">
        <f>IF($D$10=0,0,(D8/$D10)*1000)</f>
        <v>1.4944491887275833</v>
      </c>
      <c r="F8" s="13">
        <v>1</v>
      </c>
      <c r="G8" s="13">
        <v>6</v>
      </c>
      <c r="H8" s="13">
        <v>0</v>
      </c>
      <c r="I8" s="13">
        <v>0</v>
      </c>
      <c r="J8" s="13">
        <v>0</v>
      </c>
      <c r="K8" s="11">
        <f>IF((D8=J8),0,37/(D8))</f>
        <v>5.2857142857142856</v>
      </c>
      <c r="L8" s="12">
        <f t="shared" si="0"/>
        <v>8.4337349397590355E-2</v>
      </c>
    </row>
    <row r="9" spans="1:12" x14ac:dyDescent="0.2">
      <c r="A9" s="8"/>
      <c r="B9" s="6" t="s">
        <v>13</v>
      </c>
      <c r="C9" s="6" t="s">
        <v>13</v>
      </c>
      <c r="D9" s="8">
        <v>83</v>
      </c>
      <c r="E9" s="9">
        <f>IF($D$10=0,0,(D9/$D10)*1000)</f>
        <v>17.719897523484203</v>
      </c>
      <c r="F9" s="8">
        <v>47</v>
      </c>
      <c r="G9" s="8">
        <v>33</v>
      </c>
      <c r="H9" s="8">
        <v>0</v>
      </c>
      <c r="I9" s="8">
        <v>3</v>
      </c>
      <c r="J9" s="8">
        <v>0</v>
      </c>
      <c r="K9" s="11">
        <v>3.0963855421686701</v>
      </c>
      <c r="L9" s="12">
        <f t="shared" si="0"/>
        <v>1</v>
      </c>
    </row>
    <row r="10" spans="1:12" x14ac:dyDescent="0.2">
      <c r="A10" s="15"/>
      <c r="B10" s="16"/>
      <c r="C10" s="6" t="s">
        <v>12</v>
      </c>
      <c r="D10" s="8">
        <v>4684</v>
      </c>
      <c r="E10" s="15"/>
      <c r="F10" s="15"/>
      <c r="G10" s="15"/>
      <c r="H10" s="15"/>
      <c r="I10" s="15"/>
      <c r="J10" s="15"/>
      <c r="K10" s="15"/>
      <c r="L10" s="15"/>
    </row>
    <row r="12" spans="1:12" ht="17.5" customHeight="1" x14ac:dyDescent="0.2"/>
  </sheetData>
  <sheetProtection algorithmName="SHA-512" hashValue="geqCVb928WbnCFsyKh8gY1wFGrz94bueBfo7KQO0onj7BzVYVy6EMB9m4LU0Od2HD5PxViEXyZsym0XhvtCccg==" saltValue="VBjwK0qaMfPv9Wr/RVukrA==" spinCount="100000" sheet="1" objects="1" scenarios="1"/>
  <mergeCells count="2">
    <mergeCell ref="B3:C3"/>
    <mergeCell ref="D2:L2"/>
  </mergeCells>
  <dataValidations count="2">
    <dataValidation type="textLength" allowBlank="1" showErrorMessage="1" errorTitle="Metin uzunluğu istenen aralıkta değil!" error="İstenen Aralık: Minimum Uzunluk=0 karakter Maksimum Uzunluk=2147483647 karakter" sqref="C4" xr:uid="{00000000-0002-0000-0000-000000000000}">
      <formula1>0</formula1>
      <formula2>2147483647</formula2>
    </dataValidation>
    <dataValidation type="decimal" allowBlank="1" showErrorMessage="1" errorTitle="İstenen Aralıkta Değil!" error="İstenen Aralık: Minimum=0.0 Maksimum=9223372036854775807" sqref="F8:J8" xr:uid="{00000000-0002-0000-0000-000001000000}">
      <formula1>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Levent Bülbül</dc:creator>
  <cp:lastModifiedBy>PMO-01</cp:lastModifiedBy>
  <dcterms:created xsi:type="dcterms:W3CDTF">2021-09-14T13:28:38Z</dcterms:created>
  <dcterms:modified xsi:type="dcterms:W3CDTF">2022-04-08T08:58:01Z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f9ff2a1-2ad9-42af-968c-209b071d2ee3_Enabled">
    <vt:lpwstr>true</vt:lpwstr>
  </property>
  <property fmtid="{D5CDD505-2E9C-101B-9397-08002B2CF9AE}" pid="3" name="MSIP_Label_df9ff2a1-2ad9-42af-968c-209b071d2ee3_SetDate">
    <vt:lpwstr>2022-03-08T06:49:57Z</vt:lpwstr>
  </property>
  <property fmtid="{D5CDD505-2E9C-101B-9397-08002B2CF9AE}" pid="4" name="MSIP_Label_df9ff2a1-2ad9-42af-968c-209b071d2ee3_Method">
    <vt:lpwstr>Standard</vt:lpwstr>
  </property>
  <property fmtid="{D5CDD505-2E9C-101B-9397-08002B2CF9AE}" pid="5" name="MSIP_Label_df9ff2a1-2ad9-42af-968c-209b071d2ee3_Name">
    <vt:lpwstr>df9ff2a1-2ad9-42af-968c-209b071d2ee3</vt:lpwstr>
  </property>
  <property fmtid="{D5CDD505-2E9C-101B-9397-08002B2CF9AE}" pid="6" name="MSIP_Label_df9ff2a1-2ad9-42af-968c-209b071d2ee3_SiteId">
    <vt:lpwstr>61e13160-e7bf-49cf-a08c-d53adbe7da56</vt:lpwstr>
  </property>
  <property fmtid="{D5CDD505-2E9C-101B-9397-08002B2CF9AE}" pid="7" name="MSIP_Label_df9ff2a1-2ad9-42af-968c-209b071d2ee3_ActionId">
    <vt:lpwstr>ce233d02-4ac9-4934-a05a-f399f138c11f</vt:lpwstr>
  </property>
  <property fmtid="{D5CDD505-2E9C-101B-9397-08002B2CF9AE}" pid="8" name="MSIP_Label_df9ff2a1-2ad9-42af-968c-209b071d2ee3_ContentBits">
    <vt:lpwstr>0</vt:lpwstr>
  </property>
</Properties>
</file>