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765"/>
  </bookViews>
  <sheets>
    <sheet name="Tüketici Şikayetleri" sheetId="1" r:id="rId1"/>
  </sheets>
  <calcPr calcId="152511" concurrentCalc="0"/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L4" i="1"/>
  <c r="K7" i="1"/>
  <c r="K8" i="1"/>
  <c r="K6" i="1"/>
  <c r="K5" i="1"/>
  <c r="K4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<sst xmlns="http://schemas.openxmlformats.org/spreadsheetml/2006/main" count="25" uniqueCount="22">
  <si>
    <t>Şikayet  kategorisinin şikayet sayısına göre sıralanması</t>
  </si>
  <si>
    <t>Veri Türü</t>
  </si>
  <si>
    <t>Toplam Şikayet</t>
  </si>
  <si>
    <t>Tüketici Sayısı (T1)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</si>
  <si>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</si>
  <si>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</si>
  <si>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</si>
  <si>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</si>
  <si>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</si>
  <si>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Sonuçlanmayan şikayet sayısı (S5)</t>
  </si>
  <si>
    <t>Mükerrer Şikayet Sayısı (S4)</t>
  </si>
  <si>
    <t>Şikayetlerin kategorilere göre oransal dağılımı</t>
  </si>
  <si>
    <t>Şikayet Sayısı</t>
  </si>
  <si>
    <t>1.2. Fatura tutarı (K2)</t>
  </si>
  <si>
    <t>1. Fatura ve/veya faturaya esas unsurlar</t>
  </si>
  <si>
    <t>1.6. Fatura gönderimi (K6)</t>
  </si>
  <si>
    <t>4. İkili anlaşma</t>
  </si>
  <si>
    <t>4.1. İkili anlaşma kurma süreci (K10)</t>
  </si>
  <si>
    <t>4.9. Güvence bedeli ve iadesi (K18)</t>
  </si>
  <si>
    <t>5. Tüketici hizmetleri</t>
  </si>
  <si>
    <t>5.3. Bilgi/Belge talebi (K22)</t>
  </si>
  <si>
    <t>Ortalama sonuçlanma  süresi(gün) (S6)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</si>
</sst>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2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10" fontId="2" fillId="2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showGridLines="0" showRowColHeaders="0" tabSelected="1" zoomScale="90" zoomScaleNormal="90" workbookViewId="0">
      <selection activeCell="C16" sqref="C16"/>
    </sheetView>
  </sheetViews>
  <sheetFormatPr defaultColWidth="9.140625" defaultRowHeight="15" x14ac:dyDescent="0.25"/>
  <cols>
    <col min="1" max="1" width="14.42578125" style="1" customWidth="1"/>
    <col min="2" max="2" width="34.5703125" style="1" customWidth="1"/>
    <col min="3" max="3" width="32" style="1" customWidth="1"/>
    <col min="4" max="4" width="10.7109375" style="1" customWidth="1"/>
    <col min="5" max="5" width="12.140625" style="1" customWidth="1"/>
    <col min="6" max="6" width="16.28515625" style="1" customWidth="1"/>
    <col min="7" max="7" width="20.42578125" style="1" customWidth="1"/>
    <col min="8" max="8" width="18.28515625" style="1" customWidth="1"/>
    <col min="9" max="9" width="10.140625" style="1" customWidth="1"/>
    <col min="10" max="10" width="10.28515625" style="1" customWidth="1"/>
    <col min="11" max="11" width="10.42578125" style="1" customWidth="1"/>
    <col min="12" max="12" width="12" style="1" customWidth="1"/>
    <col min="13" max="16384" width="9.140625" style="1"/>
  </cols>
  <sheetData>
    <row r="2" spans="1:14" x14ac:dyDescent="0.25">
      <c r="A2" s="3"/>
      <c r="B2" s="3"/>
      <c r="C2" s="3"/>
      <c r="D2" s="21" t="s">
        <v>12</v>
      </c>
      <c r="E2" s="21"/>
      <c r="F2" s="21"/>
      <c r="G2" s="21"/>
      <c r="H2" s="21"/>
      <c r="I2" s="21"/>
      <c r="J2" s="21"/>
      <c r="K2" s="21"/>
      <c r="L2" s="21"/>
    </row>
    <row r="3" spans="1:14" ht="90" customHeight="1" x14ac:dyDescent="0.25">
      <c r="A3" s="4" t="s">
        <v>0</v>
      </c>
      <c r="B3" s="19" t="s">
        <v>1</v>
      </c>
      <c r="C3" s="20"/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10</v>
      </c>
      <c r="J3" s="4" t="s">
        <v>9</v>
      </c>
      <c r="K3" s="4" t="s">
        <v>21</v>
      </c>
      <c r="L3" s="4" t="s">
        <v>11</v>
      </c>
    </row>
    <row r="4" spans="1:14" ht="32.25" customHeight="1" x14ac:dyDescent="0.25">
      <c r="A4" s="6">
        <v>1</v>
      </c>
      <c r="B4" s="16" t="s">
        <v>14</v>
      </c>
      <c r="C4" s="16" t="s">
        <v>13</v>
      </c>
      <c r="D4" s="7">
        <v>269</v>
      </c>
      <c r="E4" s="8">
        <f>IF($D$10=0,0,(D4/$D10)*1000)</f>
        <v>2.8601503439623182</v>
      </c>
      <c r="F4" s="7">
        <v>201</v>
      </c>
      <c r="G4" s="7">
        <v>61</v>
      </c>
      <c r="H4" s="7">
        <v>4</v>
      </c>
      <c r="I4" s="7">
        <v>2</v>
      </c>
      <c r="J4" s="7">
        <v>1</v>
      </c>
      <c r="K4" s="9">
        <f>IF((D4=J4),0,769/(D4))</f>
        <v>2.8587360594795541</v>
      </c>
      <c r="L4" s="18">
        <f t="shared" ref="L4:L9" si="0">IF($D$9=0,0,D4/D$9)</f>
        <v>0.41640866873065013</v>
      </c>
    </row>
    <row r="5" spans="1:14" ht="24.75" customHeight="1" x14ac:dyDescent="0.25">
      <c r="A5" s="6">
        <v>2</v>
      </c>
      <c r="B5" s="16" t="s">
        <v>14</v>
      </c>
      <c r="C5" s="16" t="s">
        <v>15</v>
      </c>
      <c r="D5" s="7">
        <v>146</v>
      </c>
      <c r="E5" s="8">
        <f>IF($D$10=0,0,(D5/$D10)*1000)</f>
        <v>1.5523492573178381</v>
      </c>
      <c r="F5" s="7">
        <v>126</v>
      </c>
      <c r="G5" s="7">
        <v>18</v>
      </c>
      <c r="H5" s="7">
        <v>2</v>
      </c>
      <c r="I5" s="7">
        <v>0</v>
      </c>
      <c r="J5" s="7">
        <v>0</v>
      </c>
      <c r="K5" s="9">
        <f>IF((D5=J5),0,407/(D5))</f>
        <v>2.7876712328767121</v>
      </c>
      <c r="L5" s="18">
        <f t="shared" si="0"/>
        <v>0.2260061919504644</v>
      </c>
    </row>
    <row r="6" spans="1:14" x14ac:dyDescent="0.25">
      <c r="A6" s="6">
        <v>3</v>
      </c>
      <c r="B6" s="16" t="s">
        <v>16</v>
      </c>
      <c r="C6" s="16" t="s">
        <v>17</v>
      </c>
      <c r="D6" s="7">
        <v>138</v>
      </c>
      <c r="E6" s="8">
        <f>IF($D$10=0,0,(D6/$D10)*1000)</f>
        <v>1.4672890240401484</v>
      </c>
      <c r="F6" s="7">
        <v>54</v>
      </c>
      <c r="G6" s="7">
        <v>75</v>
      </c>
      <c r="H6" s="7">
        <v>9</v>
      </c>
      <c r="I6" s="7">
        <v>0</v>
      </c>
      <c r="J6" s="7">
        <v>0</v>
      </c>
      <c r="K6" s="9">
        <f>IF((D6=J6),0,1041/(D6))</f>
        <v>7.5434782608695654</v>
      </c>
      <c r="L6" s="18">
        <f t="shared" si="0"/>
        <v>0.21362229102167182</v>
      </c>
    </row>
    <row r="7" spans="1:14" x14ac:dyDescent="0.25">
      <c r="A7" s="6">
        <v>4</v>
      </c>
      <c r="B7" s="16" t="s">
        <v>16</v>
      </c>
      <c r="C7" s="16" t="s">
        <v>18</v>
      </c>
      <c r="D7" s="7">
        <v>32</v>
      </c>
      <c r="E7" s="8">
        <f>IF($D$10=0,0,(D7/$D10)*1000)</f>
        <v>0.34024093311075909</v>
      </c>
      <c r="F7" s="7">
        <v>31</v>
      </c>
      <c r="G7" s="7">
        <v>1</v>
      </c>
      <c r="H7" s="7">
        <v>0</v>
      </c>
      <c r="I7" s="7">
        <v>0</v>
      </c>
      <c r="J7" s="7">
        <v>0</v>
      </c>
      <c r="K7" s="9">
        <f>26/D7</f>
        <v>0.8125</v>
      </c>
      <c r="L7" s="18">
        <f t="shared" si="0"/>
        <v>4.9535603715170282E-2</v>
      </c>
    </row>
    <row r="8" spans="1:14" x14ac:dyDescent="0.25">
      <c r="A8" s="6">
        <v>5</v>
      </c>
      <c r="B8" s="16" t="s">
        <v>19</v>
      </c>
      <c r="C8" s="16" t="s">
        <v>20</v>
      </c>
      <c r="D8" s="7">
        <v>21</v>
      </c>
      <c r="E8" s="8">
        <f>IF($D$10=0,0,(D8/$D10)*1000)</f>
        <v>0.22328311235393564</v>
      </c>
      <c r="F8" s="7">
        <v>8</v>
      </c>
      <c r="G8" s="7">
        <v>10</v>
      </c>
      <c r="H8" s="7">
        <v>3</v>
      </c>
      <c r="I8" s="7">
        <v>0</v>
      </c>
      <c r="J8" s="7">
        <v>0</v>
      </c>
      <c r="K8" s="9">
        <f>IF((D8=J8),0,151/(D8))</f>
        <v>7.1904761904761907</v>
      </c>
      <c r="L8" s="18">
        <f t="shared" si="0"/>
        <v>3.2507739938080496E-2</v>
      </c>
    </row>
    <row r="9" spans="1:14" x14ac:dyDescent="0.25">
      <c r="A9" s="7">
        <v>5</v>
      </c>
      <c r="B9" s="12" t="s">
        <v>2</v>
      </c>
      <c r="C9" s="12" t="s">
        <v>2</v>
      </c>
      <c r="D9" s="7">
        <v>646</v>
      </c>
      <c r="E9" s="9">
        <f>IF($D$10=0,0,(D9/$D10)*1000)</f>
        <v>6.8686138371734486</v>
      </c>
      <c r="F9" s="7">
        <v>449</v>
      </c>
      <c r="G9" s="7">
        <v>175</v>
      </c>
      <c r="H9" s="7">
        <v>19</v>
      </c>
      <c r="I9" s="7">
        <v>2</v>
      </c>
      <c r="J9" s="7">
        <v>1</v>
      </c>
      <c r="K9" s="9">
        <v>3.8961240310077518</v>
      </c>
      <c r="L9" s="18">
        <f t="shared" si="0"/>
        <v>1</v>
      </c>
    </row>
    <row r="10" spans="1:14" x14ac:dyDescent="0.25">
      <c r="A10" s="10"/>
      <c r="B10" s="13"/>
      <c r="C10" s="14" t="s">
        <v>3</v>
      </c>
      <c r="D10" s="11">
        <v>94051</v>
      </c>
      <c r="E10" s="10"/>
      <c r="F10" s="10"/>
      <c r="G10" s="10"/>
      <c r="H10" s="10"/>
      <c r="I10" s="10"/>
      <c r="J10" s="10"/>
      <c r="K10" s="10"/>
      <c r="L10" s="10"/>
    </row>
    <row r="11" spans="1:14" ht="14.45" x14ac:dyDescent="0.35">
      <c r="A11" s="2"/>
      <c r="B11" s="15"/>
      <c r="C11" s="15"/>
      <c r="D11" s="2"/>
      <c r="E11" s="2"/>
      <c r="F11" s="2"/>
      <c r="G11" s="2"/>
      <c r="H11" s="2"/>
      <c r="I11" s="2"/>
      <c r="J11" s="2"/>
      <c r="M11" s="2"/>
      <c r="N11" s="2"/>
    </row>
    <row r="14" spans="1:14" ht="14.45" x14ac:dyDescent="0.35">
      <c r="F14" s="17"/>
    </row>
  </sheetData>
  <mergeCells count="2">
    <mergeCell ref="B3:C3"/>
    <mergeCell ref="D2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B4:C5">
      <formula1>0</formula1>
      <formula2>2147483647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Tüketici Şikayetleri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Ecem Akin</dc:creator>
  <cp:lastModifiedBy>Ecem Akin</cp:lastModifiedBy>
  <dcterms:created xsi:type="dcterms:W3CDTF">2018-12-26T08:11:21Z</dcterms:created>
  <dcterms:modified xsi:type="dcterms:W3CDTF">2019-01-30T12:34:56Z</dcterms:modified>
</cp:coreProperties>
</file>