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pasfilesrv\PAZARLAMA MÜDÜRLÜĞÜ\İşler\Pazarlama\Pazarlama İşler\Müşteri Şikayetleri\2021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7" i="1" l="1"/>
  <c r="K6" i="1"/>
  <c r="K5" i="1"/>
  <c r="K4" i="1"/>
  <c r="K8" i="1" l="1"/>
  <c r="E8" i="1" l="1"/>
  <c r="L4" i="1" l="1"/>
  <c r="L9" i="1"/>
  <c r="E7" i="1"/>
  <c r="E5" i="1"/>
  <c r="E4" i="1"/>
  <c r="E9" i="1" l="1"/>
  <c r="L8" i="1" l="1"/>
  <c r="L7" i="1"/>
  <c r="L6" i="1"/>
  <c r="L5" i="1"/>
  <c r="E6" i="1" l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<sst xmlns="http://schemas.openxmlformats.org/spreadsheetml/2006/main" count="25" uniqueCount="22">
  <si>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</si>
  <si>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</si>
  <si>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</si>
  <si>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</si>
  <si>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</si>
  <si>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</si>
  <si>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</si>
  <si>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</si>
  <si>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</si>
  <si>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</si>
  <si>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</si>
  <si>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</si>
  <si>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</si>
  <si>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</si>
  <si>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</si>
  <si>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</si>
  <si>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3.2. Zamanında ödenmeyen borçlar (K9)</t>
  </si>
  <si>
    <t>3. Ödeme</t>
  </si>
  <si>
    <t>1.6. Fatura gönderimi (K6)</t>
  </si>
  <si>
    <t>4.10. Diğer ikili anlaşma hükümlerine uymama (K19)</t>
  </si>
  <si>
    <t>4.9. Güvence bedeli ve iadesi (K18)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</si>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</sst>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55" zoomScaleNormal="55" workbookViewId="0">
      <selection activeCell="P7" sqref="P6:P7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2" t="s">
        <v>12</v>
      </c>
      <c r="E2" s="22"/>
      <c r="F2" s="22"/>
      <c r="G2" s="22"/>
      <c r="H2" s="22"/>
      <c r="I2" s="22"/>
      <c r="J2" s="22"/>
      <c r="K2" s="22"/>
      <c r="L2" s="22"/>
    </row>
    <row r="3" spans="1:12" ht="90" customHeight="1" x14ac:dyDescent="0.35">
      <c r="A3" s="3" t="s">
        <v>0</v>
      </c>
      <c r="B3" s="20" t="s">
        <v>1</v>
      </c>
      <c r="C3" s="21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33</v>
      </c>
      <c r="E4" s="8">
        <f>IF($D$10=0,0,(D4/$D10)*1000)</f>
        <v>4.057543341940244</v>
      </c>
      <c r="F4" s="17">
        <v>5</v>
      </c>
      <c r="G4" s="17">
        <v>24</v>
      </c>
      <c r="H4" s="17">
        <v>4</v>
      </c>
      <c r="I4" s="17">
        <v>0</v>
      </c>
      <c r="J4" s="17">
        <v>0</v>
      </c>
      <c r="K4" s="9">
        <f>IF((D4=J4),0,302/(D4))</f>
        <v>9.1515151515151523</v>
      </c>
      <c r="L4" s="13">
        <f>IF($D$9=0,0,D4/D$9)</f>
        <v>0.48529411764705882</v>
      </c>
    </row>
    <row r="5" spans="1:12" x14ac:dyDescent="0.35">
      <c r="A5" s="5">
        <v>2</v>
      </c>
      <c r="B5" s="10" t="s">
        <v>17</v>
      </c>
      <c r="C5" s="10" t="s">
        <v>16</v>
      </c>
      <c r="D5" s="6">
        <v>24</v>
      </c>
      <c r="E5" s="8">
        <f>IF($D$10=0,0,(D5/$D10)*1000)</f>
        <v>2.9509406123201773</v>
      </c>
      <c r="F5" s="16">
        <v>17</v>
      </c>
      <c r="G5" s="16">
        <v>7</v>
      </c>
      <c r="H5" s="16">
        <v>0</v>
      </c>
      <c r="I5" s="16">
        <v>0</v>
      </c>
      <c r="J5" s="16">
        <v>0</v>
      </c>
      <c r="K5" s="9">
        <f>IF((D5=J5),0,46/(D5))</f>
        <v>1.9166666666666667</v>
      </c>
      <c r="L5" s="13">
        <f t="shared" ref="L5:L8" si="0">IF($D$9=0,0,D5/D$9)</f>
        <v>0.35294117647058826</v>
      </c>
    </row>
    <row r="6" spans="1:12" ht="13.5" customHeight="1" x14ac:dyDescent="0.35">
      <c r="A6" s="5">
        <v>3</v>
      </c>
      <c r="B6" s="10" t="s">
        <v>14</v>
      </c>
      <c r="C6" s="10" t="s">
        <v>18</v>
      </c>
      <c r="D6" s="6">
        <v>4</v>
      </c>
      <c r="E6" s="8">
        <f>IF($D$10=0,0,(D6/$D10)*1000)</f>
        <v>0.49182343538669615</v>
      </c>
      <c r="F6" s="16">
        <v>0</v>
      </c>
      <c r="G6" s="16">
        <v>4</v>
      </c>
      <c r="H6" s="16">
        <v>0</v>
      </c>
      <c r="I6" s="16">
        <v>0</v>
      </c>
      <c r="J6" s="16">
        <v>0</v>
      </c>
      <c r="K6" s="15">
        <f>IF((D6=J6),0,19/(D6))</f>
        <v>4.75</v>
      </c>
      <c r="L6" s="13">
        <f t="shared" si="0"/>
        <v>5.8823529411764705E-2</v>
      </c>
    </row>
    <row r="7" spans="1:12" x14ac:dyDescent="0.35">
      <c r="A7" s="5">
        <v>4</v>
      </c>
      <c r="B7" s="10" t="s">
        <v>21</v>
      </c>
      <c r="C7" s="10" t="s">
        <v>19</v>
      </c>
      <c r="D7" s="6">
        <v>2</v>
      </c>
      <c r="E7" s="8">
        <f>IF($D$10=0,0,(D7/$D10)*1000)</f>
        <v>0.24591171769334808</v>
      </c>
      <c r="F7" s="16">
        <v>0</v>
      </c>
      <c r="G7" s="16">
        <v>2</v>
      </c>
      <c r="H7" s="16">
        <v>0</v>
      </c>
      <c r="I7" s="16">
        <v>0</v>
      </c>
      <c r="J7" s="16">
        <v>0</v>
      </c>
      <c r="K7" s="9">
        <f>IF((D7=J7),0,14/(D7))</f>
        <v>7</v>
      </c>
      <c r="L7" s="13">
        <f t="shared" si="0"/>
        <v>2.9411764705882353E-2</v>
      </c>
    </row>
    <row r="8" spans="1:12" x14ac:dyDescent="0.35">
      <c r="A8" s="5">
        <v>5</v>
      </c>
      <c r="B8" s="10" t="s">
        <v>21</v>
      </c>
      <c r="C8" s="23" t="s">
        <v>20</v>
      </c>
      <c r="D8" s="6">
        <v>2</v>
      </c>
      <c r="E8" s="8">
        <f>IF($D$10=0,0,(D8/$D10)*1000)</f>
        <v>0.24591171769334808</v>
      </c>
      <c r="F8" s="18">
        <v>2</v>
      </c>
      <c r="G8" s="18">
        <v>0</v>
      </c>
      <c r="H8" s="18">
        <v>0</v>
      </c>
      <c r="I8" s="18">
        <v>0</v>
      </c>
      <c r="J8" s="18">
        <v>0</v>
      </c>
      <c r="K8" s="15">
        <f>IF((D8=J8),0,2/(D8))</f>
        <v>1</v>
      </c>
      <c r="L8" s="13">
        <f t="shared" si="0"/>
        <v>2.9411764705882353E-2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68</v>
      </c>
      <c r="E9" s="9">
        <f>IF($D$10=0,0,(D9/$D10)*1000)</f>
        <v>8.3609984015738341</v>
      </c>
      <c r="F9" s="19">
        <v>26</v>
      </c>
      <c r="G9" s="19">
        <v>38</v>
      </c>
      <c r="H9" s="19">
        <v>4</v>
      </c>
      <c r="I9" s="19">
        <v>0</v>
      </c>
      <c r="J9" s="19">
        <v>0</v>
      </c>
      <c r="K9" s="15">
        <v>5.8088235294117645</v>
      </c>
      <c r="L9" s="13">
        <f>IF($D$9=0,0,D9/D$9)</f>
        <v>1</v>
      </c>
    </row>
    <row r="10" spans="1:12" x14ac:dyDescent="0.35">
      <c r="A10" s="7"/>
      <c r="B10" s="11"/>
      <c r="C10" s="12" t="s">
        <v>3</v>
      </c>
      <c r="D10" s="14">
        <v>8133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4 B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2021-06-10T14:17:45Z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