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B945A67D-12E5-F944-A2FF-8A27AD3B9E25}" xr6:coauthVersionLast="47" xr6:coauthVersionMax="47" xr10:uidLastSave="{00000000-0000-0000-0000-000000000000}"/>
  <workbookProtection lockStructure="1"/>
  <bookViews>
    <workbookView xWindow="0" yWindow="500" windowWidth="26280" windowHeight="123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K8" i="1"/>
  <c r="K7" i="1"/>
  <c r="K6" i="1"/>
  <c r="K5" i="1"/>
  <c r="K4" i="1"/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<sst xmlns="http://schemas.openxmlformats.org/spreadsheetml/2006/main" count="25" uniqueCount="23">
  <si>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</si>
  <si>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</si>
  <si>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</si>
  <si>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</si>
  <si>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</si>
  <si>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</si>
  <si>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</si>
  <si>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</si>
  <si>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</si>
  <si>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</si>
  <si>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</si>
  <si>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</si>
  <si>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</si>
  <si>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</si>
  <si>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</si>
  <si>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</si>
  <si>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</si>
  <si>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</si>
  <si>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</si>
  <si>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</si>
  <si>
    <t>1.6. Fatura gönderimi (K6)</t>
  </si>
  <si>
    <t>4. İkili anlaşma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</si>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</sst>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90" zoomScaleNormal="90" workbookViewId="0">
      <selection activeCell="G16" sqref="G16"/>
    </sheetView>
  </sheetViews>
  <sheetFormatPr baseColWidth="10" defaultColWidth="8.83203125" defaultRowHeight="15" x14ac:dyDescent="0.2"/>
  <cols>
    <col min="1" max="1" width="12.1640625" customWidth="1"/>
    <col min="2" max="2" width="32.5" bestFit="1" customWidth="1"/>
    <col min="3" max="3" width="38.6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6640625" customWidth="1"/>
  </cols>
  <sheetData>
    <row r="2" spans="1:12" x14ac:dyDescent="0.2">
      <c r="A2" s="1"/>
      <c r="B2" s="1"/>
      <c r="C2" s="1"/>
      <c r="D2" s="18" t="s">
        <v>0</v>
      </c>
      <c r="E2" s="19"/>
      <c r="F2" s="19"/>
      <c r="G2" s="19"/>
      <c r="H2" s="19"/>
      <c r="I2" s="19"/>
      <c r="J2" s="19"/>
      <c r="K2" s="19"/>
      <c r="L2" s="20"/>
    </row>
    <row r="3" spans="1:12" ht="90" x14ac:dyDescent="0.2">
      <c r="A3" s="2" t="s">
        <v>1</v>
      </c>
      <c r="B3" s="16" t="s">
        <v>2</v>
      </c>
      <c r="C3" s="17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4">
        <v>1</v>
      </c>
      <c r="B4" s="8" t="s">
        <v>14</v>
      </c>
      <c r="C4" s="11" t="s">
        <v>15</v>
      </c>
      <c r="D4" s="12">
        <v>42</v>
      </c>
      <c r="E4" s="13">
        <f>IF($D$10=0,0,(D4/$D10)*1000)</f>
        <v>3.4719351905431095</v>
      </c>
      <c r="F4" s="14">
        <v>35</v>
      </c>
      <c r="G4" s="14">
        <v>6</v>
      </c>
      <c r="H4" s="14">
        <v>0</v>
      </c>
      <c r="I4" s="14">
        <v>1</v>
      </c>
      <c r="J4" s="14">
        <v>0</v>
      </c>
      <c r="K4" s="9">
        <f>IF((D4=J4),0,59/(D4))</f>
        <v>1.4047619047619047</v>
      </c>
      <c r="L4" s="15">
        <f t="shared" ref="L4:L9" si="0">IF($D$9=0,0,D4/D$9)</f>
        <v>0.44210526315789472</v>
      </c>
    </row>
    <row r="5" spans="1:12" x14ac:dyDescent="0.2">
      <c r="A5" s="4">
        <v>2</v>
      </c>
      <c r="B5" s="8" t="s">
        <v>16</v>
      </c>
      <c r="C5" s="8" t="s">
        <v>17</v>
      </c>
      <c r="D5" s="12">
        <v>24</v>
      </c>
      <c r="E5" s="13">
        <f>IF($D$10=0,0,(D5/$D10)*1000)</f>
        <v>1.9839629660246341</v>
      </c>
      <c r="F5" s="10">
        <v>12</v>
      </c>
      <c r="G5" s="10">
        <v>11</v>
      </c>
      <c r="H5" s="10">
        <v>0</v>
      </c>
      <c r="I5" s="10">
        <v>1</v>
      </c>
      <c r="J5" s="10">
        <v>0</v>
      </c>
      <c r="K5" s="9">
        <f>IF((D5=J5),0,61/(D5))</f>
        <v>2.5416666666666665</v>
      </c>
      <c r="L5" s="15">
        <f t="shared" si="0"/>
        <v>0.25263157894736843</v>
      </c>
    </row>
    <row r="6" spans="1:12" x14ac:dyDescent="0.2">
      <c r="A6" s="4">
        <v>3</v>
      </c>
      <c r="B6" s="8" t="s">
        <v>18</v>
      </c>
      <c r="C6" s="8" t="s">
        <v>19</v>
      </c>
      <c r="D6" s="12">
        <v>15</v>
      </c>
      <c r="E6" s="13">
        <f>IF($D$10=0,0,(D6/$D10)*1000)</f>
        <v>1.2399768537653963</v>
      </c>
      <c r="F6" s="10">
        <v>11</v>
      </c>
      <c r="G6" s="10">
        <v>4</v>
      </c>
      <c r="H6" s="10">
        <v>0</v>
      </c>
      <c r="I6" s="10">
        <v>0</v>
      </c>
      <c r="J6" s="10">
        <v>0</v>
      </c>
      <c r="K6" s="9">
        <f>IF((D6=J6),0,27/(D6))</f>
        <v>1.8</v>
      </c>
      <c r="L6" s="15">
        <f t="shared" si="0"/>
        <v>0.15789473684210525</v>
      </c>
    </row>
    <row r="7" spans="1:12" x14ac:dyDescent="0.2">
      <c r="A7" s="4">
        <v>4</v>
      </c>
      <c r="B7" s="8" t="s">
        <v>16</v>
      </c>
      <c r="C7" s="8" t="s">
        <v>20</v>
      </c>
      <c r="D7" s="12">
        <v>8</v>
      </c>
      <c r="E7" s="13">
        <f>IF($D$10=0,0,(D7/$D10)*1000)</f>
        <v>0.6613209886748781</v>
      </c>
      <c r="F7" s="10">
        <v>7</v>
      </c>
      <c r="G7" s="10">
        <v>1</v>
      </c>
      <c r="H7" s="10">
        <v>0</v>
      </c>
      <c r="I7" s="10">
        <v>0</v>
      </c>
      <c r="J7" s="10">
        <v>0</v>
      </c>
      <c r="K7" s="9">
        <f>IF((D7=J7),0,15/(D7))</f>
        <v>1.875</v>
      </c>
      <c r="L7" s="15">
        <f t="shared" si="0"/>
        <v>8.4210526315789472E-2</v>
      </c>
    </row>
    <row r="8" spans="1:12" ht="13.5" customHeight="1" x14ac:dyDescent="0.2">
      <c r="A8" s="4">
        <v>5</v>
      </c>
      <c r="B8" s="8" t="s">
        <v>21</v>
      </c>
      <c r="C8" s="8" t="s">
        <v>22</v>
      </c>
      <c r="D8" s="12">
        <v>4</v>
      </c>
      <c r="E8" s="13">
        <f>IF($D$10=0,0,(D8/$D10)*1000)</f>
        <v>0.33066049433743905</v>
      </c>
      <c r="F8" s="10">
        <v>1</v>
      </c>
      <c r="G8" s="10">
        <v>3</v>
      </c>
      <c r="H8" s="10">
        <v>0</v>
      </c>
      <c r="I8" s="10">
        <v>0</v>
      </c>
      <c r="J8" s="10">
        <v>0</v>
      </c>
      <c r="K8" s="9">
        <f>IF((D8=J8),0,25/(D8))</f>
        <v>6.25</v>
      </c>
      <c r="L8" s="15">
        <f t="shared" si="0"/>
        <v>4.2105263157894736E-2</v>
      </c>
    </row>
    <row r="9" spans="1:12" x14ac:dyDescent="0.2">
      <c r="A9" s="5"/>
      <c r="B9" s="8" t="s">
        <v>13</v>
      </c>
      <c r="C9" s="8" t="s">
        <v>13</v>
      </c>
      <c r="D9" s="12">
        <v>95</v>
      </c>
      <c r="E9" s="13">
        <f>IF($D$10=0,0,(D9/$D10)*1000)</f>
        <v>7.853186740514178</v>
      </c>
      <c r="F9" s="12">
        <v>68</v>
      </c>
      <c r="G9" s="12">
        <v>25</v>
      </c>
      <c r="H9" s="12">
        <v>0</v>
      </c>
      <c r="I9" s="12">
        <v>2</v>
      </c>
      <c r="J9" s="12">
        <v>0</v>
      </c>
      <c r="K9" s="9">
        <v>1.9894736842105301</v>
      </c>
      <c r="L9" s="15">
        <f t="shared" si="0"/>
        <v>1</v>
      </c>
    </row>
    <row r="10" spans="1:12" x14ac:dyDescent="0.2">
      <c r="A10" s="6"/>
      <c r="B10" s="7"/>
      <c r="C10" s="8" t="s">
        <v>12</v>
      </c>
      <c r="D10" s="5">
        <v>12097</v>
      </c>
      <c r="E10" s="6"/>
      <c r="F10" s="6"/>
      <c r="G10" s="6"/>
      <c r="H10" s="6"/>
      <c r="I10" s="6"/>
      <c r="J10" s="6"/>
      <c r="K10" s="6"/>
      <c r="L10" s="6"/>
    </row>
  </sheetData>
  <sheetProtection sheet="1" objects="1" scenarios="1"/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2022-01-06T10:20:57Z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iteId">
    <vt:lpwstr>61e13160-e7bf-49cf-a08c-d53adbe7da56</vt:lpwstr>
  </property>
  <property fmtid="{D5CDD505-2E9C-101B-9397-08002B2CF9AE}" pid="4" name="MSIP_Label_df9ff2a1-2ad9-42af-968c-209b071d2ee3_Owner">
    <vt:lpwstr>buse.ekelik@sepas.com.tr</vt:lpwstr>
  </property>
  <property fmtid="{D5CDD505-2E9C-101B-9397-08002B2CF9AE}" pid="5" name="MSIP_Label_df9ff2a1-2ad9-42af-968c-209b071d2ee3_SetDate">
    <vt:lpwstr>2021-10-14T10:04:33.7782550Z</vt:lpwstr>
  </property>
  <property fmtid="{D5CDD505-2E9C-101B-9397-08002B2CF9AE}" pid="6" name="MSIP_Label_df9ff2a1-2ad9-42af-968c-209b071d2ee3_Name">
    <vt:lpwstr>Gizli</vt:lpwstr>
  </property>
  <property fmtid="{D5CDD505-2E9C-101B-9397-08002B2CF9AE}" pid="7" name="MSIP_Label_df9ff2a1-2ad9-42af-968c-209b071d2ee3_Application">
    <vt:lpwstr>Microsoft Azure Information Protection</vt:lpwstr>
  </property>
  <property fmtid="{D5CDD505-2E9C-101B-9397-08002B2CF9AE}" pid="8" name="MSIP_Label_df9ff2a1-2ad9-42af-968c-209b071d2ee3_ActionId">
    <vt:lpwstr>ce233d02-4ac9-4934-a05a-f399f138c11f</vt:lpwstr>
  </property>
  <property fmtid="{D5CDD505-2E9C-101B-9397-08002B2CF9AE}" pid="9" name="MSIP_Label_df9ff2a1-2ad9-42af-968c-209b071d2ee3_Extended_MSFT_Method">
    <vt:lpwstr>Automatic</vt:lpwstr>
  </property>
  <property fmtid="{D5CDD505-2E9C-101B-9397-08002B2CF9AE}" pid="10" name="Sensitivity">
    <vt:lpwstr>Gizli</vt:lpwstr>
  </property>
</Properties>
</file>