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Müşteri Şikayetleri\2021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8" i="1" l="1"/>
  <c r="K7" i="1"/>
  <c r="K6" i="1"/>
  <c r="K5" i="1"/>
  <c r="K4" i="1"/>
  <c r="E9" i="1" l="1"/>
  <c r="L9" i="1" l="1"/>
  <c r="L8" i="1"/>
  <c r="L7" i="1"/>
  <c r="L6" i="1"/>
  <c r="L5" i="1"/>
  <c r="L4" i="1"/>
  <c r="E4" i="1" l="1"/>
  <c r="E8" i="1" l="1"/>
  <c r="E7" i="1"/>
  <c r="E6" i="1"/>
  <c r="E5" i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<sst xmlns="http://schemas.openxmlformats.org/spreadsheetml/2006/main" count="25" uniqueCount="22">
  <si>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</si>
  <si>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</si>
  <si>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</si>
  <si>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</si>
  <si>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</si>
  <si>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</si>
  <si>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</si>
  <si>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</si>
  <si>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</si>
  <si>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</si>
  <si>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</si>
  <si>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</si>
  <si>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</si>
  <si>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</si>
  <si>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</si>
  <si>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</si>
  <si>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4.9. Güvence bedeli ve iadesi (K18)</t>
  </si>
  <si>
    <t>3.2. Zamanında ödenmeyen borçlar (K9)</t>
  </si>
  <si>
    <t>3. Ödeme</t>
  </si>
  <si>
    <t>4.İkili Anlaşma</t>
  </si>
  <si>
    <t>4.5. İkili anlaşmanın sonlandırılması (K14)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</si>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</sst>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55" zoomScaleNormal="55" workbookViewId="0">
      <selection activeCell="G16" sqref="G16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2" ht="90" customHeight="1" x14ac:dyDescent="0.35">
      <c r="A3" s="3" t="s">
        <v>0</v>
      </c>
      <c r="B3" s="18" t="s">
        <v>1</v>
      </c>
      <c r="C3" s="19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18</v>
      </c>
      <c r="E4" s="8">
        <f>IF($D$10=0,0,(D4/$D10)*1000)</f>
        <v>2.7624309392265194</v>
      </c>
      <c r="F4" s="15">
        <v>7</v>
      </c>
      <c r="G4" s="15">
        <v>10</v>
      </c>
      <c r="H4" s="15">
        <v>0</v>
      </c>
      <c r="I4" s="15">
        <v>1</v>
      </c>
      <c r="J4" s="15">
        <v>0</v>
      </c>
      <c r="K4" s="9">
        <f>IF((D4=J4),0,108/(D4))</f>
        <v>6</v>
      </c>
      <c r="L4" s="13">
        <f t="shared" ref="L4:L9" si="0">IF($D$9=0,0,D4/D$9)</f>
        <v>0.54545454545454541</v>
      </c>
    </row>
    <row r="5" spans="1:12" x14ac:dyDescent="0.35">
      <c r="A5" s="5">
        <v>2</v>
      </c>
      <c r="B5" s="10" t="s">
        <v>18</v>
      </c>
      <c r="C5" s="10" t="s">
        <v>17</v>
      </c>
      <c r="D5" s="6">
        <v>7</v>
      </c>
      <c r="E5" s="8">
        <f>IF($D$10=0,0,(D5/$D10)*1000)</f>
        <v>1.074278698588091</v>
      </c>
      <c r="F5" s="14">
        <v>4</v>
      </c>
      <c r="G5" s="14">
        <v>3</v>
      </c>
      <c r="H5" s="14">
        <v>0</v>
      </c>
      <c r="I5" s="14">
        <v>0</v>
      </c>
      <c r="J5" s="14">
        <v>0</v>
      </c>
      <c r="K5" s="9">
        <f>IF((D5=J5),0,36/(D5))</f>
        <v>5.1428571428571432</v>
      </c>
      <c r="L5" s="13">
        <f t="shared" si="0"/>
        <v>0.21212121212121213</v>
      </c>
    </row>
    <row r="6" spans="1:12" ht="13.5" customHeight="1" x14ac:dyDescent="0.35">
      <c r="A6" s="5">
        <v>3</v>
      </c>
      <c r="B6" s="10" t="s">
        <v>19</v>
      </c>
      <c r="C6" s="10" t="s">
        <v>16</v>
      </c>
      <c r="D6" s="6">
        <v>3</v>
      </c>
      <c r="E6" s="8">
        <f>IF($D$10=0,0,(D6/$D10)*1000)</f>
        <v>0.46040515653775321</v>
      </c>
      <c r="F6" s="17">
        <v>3</v>
      </c>
      <c r="G6" s="17">
        <v>0</v>
      </c>
      <c r="H6" s="17">
        <v>0</v>
      </c>
      <c r="I6" s="17">
        <v>0</v>
      </c>
      <c r="J6" s="17">
        <v>0</v>
      </c>
      <c r="K6" s="16">
        <f>IF((D6=J6),0,6/(D6))</f>
        <v>2</v>
      </c>
      <c r="L6" s="13">
        <f t="shared" si="0"/>
        <v>9.0909090909090912E-2</v>
      </c>
    </row>
    <row r="7" spans="1:12" x14ac:dyDescent="0.35">
      <c r="A7" s="5">
        <v>4</v>
      </c>
      <c r="B7" s="10" t="s">
        <v>19</v>
      </c>
      <c r="C7" s="10" t="s">
        <v>20</v>
      </c>
      <c r="D7" s="6">
        <v>2</v>
      </c>
      <c r="E7" s="8">
        <f>IF($D$10=0,0,(D7/$D10)*1000)</f>
        <v>0.30693677102516881</v>
      </c>
      <c r="F7" s="17">
        <v>1</v>
      </c>
      <c r="G7" s="17">
        <v>1</v>
      </c>
      <c r="H7" s="17">
        <v>0</v>
      </c>
      <c r="I7" s="17">
        <v>0</v>
      </c>
      <c r="J7" s="17">
        <v>0</v>
      </c>
      <c r="K7" s="9">
        <f>IF((D7=J7),0,9/(D7))</f>
        <v>4.5</v>
      </c>
      <c r="L7" s="13">
        <f t="shared" si="0"/>
        <v>6.0606060606060608E-2</v>
      </c>
    </row>
    <row r="8" spans="1:12" x14ac:dyDescent="0.35">
      <c r="A8" s="5">
        <v>5</v>
      </c>
      <c r="B8" s="10" t="s">
        <v>14</v>
      </c>
      <c r="C8" s="10" t="s">
        <v>21</v>
      </c>
      <c r="D8" s="6">
        <v>1</v>
      </c>
      <c r="E8" s="8">
        <f>IF($D$10=0,0,(D8/$D10)*1000)</f>
        <v>0.1534683855125844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16">
        <f>IF((D8=J8),0,11/(D8))</f>
        <v>11</v>
      </c>
      <c r="L8" s="13">
        <f t="shared" si="0"/>
        <v>3.0303030303030304E-2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33</v>
      </c>
      <c r="E9" s="9">
        <f>IF($D$10=0,0,(D9/$D10)*1000)</f>
        <v>5.0644567219152856</v>
      </c>
      <c r="F9" s="22">
        <v>15</v>
      </c>
      <c r="G9" s="22">
        <v>17</v>
      </c>
      <c r="H9" s="22">
        <v>0</v>
      </c>
      <c r="I9" s="22">
        <v>1</v>
      </c>
      <c r="J9" s="22">
        <v>0</v>
      </c>
      <c r="K9" s="16">
        <v>5.5757575757575761</v>
      </c>
      <c r="L9" s="13">
        <f t="shared" si="0"/>
        <v>1</v>
      </c>
    </row>
    <row r="10" spans="1:12" x14ac:dyDescent="0.35">
      <c r="A10" s="7"/>
      <c r="B10" s="11"/>
      <c r="C10" s="12" t="s">
        <v>3</v>
      </c>
      <c r="D10" s="14">
        <v>6516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4 B6:C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2021-03-19T14:37:11Z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