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13_ncr:1_{6F246B3A-6AD0-EF4B-9DCF-FB0E765F4343}" xr6:coauthVersionLast="47" xr6:coauthVersionMax="47" xr10:uidLastSave="{00000000-0000-0000-0000-000000000000}"/>
  <bookViews>
    <workbookView xWindow="0" yWindow="500" windowWidth="23040" windowHeight="866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L8" i="1" l="1"/>
  <c r="E9" i="1"/>
  <c r="E8" i="1"/>
  <c r="L7" i="1" l="1"/>
  <c r="L6" i="1"/>
  <c r="L5" i="1"/>
  <c r="L4" i="1"/>
  <c r="K4" i="1"/>
  <c r="K7" i="1"/>
  <c r="K6" i="1"/>
  <c r="K5" i="1"/>
  <c r="E7" i="1" l="1"/>
  <c r="E6" i="1"/>
  <c r="E5" i="1"/>
  <c r="E4" i="1"/>
  <c r="L9" i="1"/>
</calcChain>
</file>

<file path=xl/sharedStrings.xml><?xml version="1.0" encoding="utf-8"?>
<sst xmlns="http://schemas.openxmlformats.org/spreadsheetml/2006/main" count="25" uniqueCount="23">
  <si>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</si>
  <si>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</si>
  <si>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</si>
  <si>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</si>
  <si>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</si>
  <si>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</si>
  <si>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</si>
  <si>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</si>
  <si>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</si>
  <si>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</si>
  <si>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</si>
  <si>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</si>
  <si>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</si>
  <si>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</si>
  <si>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</si>
  <si>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3.2. Zamanında ödenmeyen borçlar (K9)</t>
  </si>
  <si>
    <t>1. Fatura ve/veya faturaya esas unsurlar</t>
  </si>
  <si>
    <t>1.2. Fatura tutarı (K2)</t>
  </si>
  <si>
    <t>5. Tüketici hizmetleri</t>
  </si>
  <si>
    <t>5.3. Bilgi/Belge talebi (K22)</t>
  </si>
  <si>
    <t>1.6. Fatura gönderimi (K6)</t>
  </si>
  <si>
    <t>4.1. İkili anlaşma kurma süreci (K10)</t>
  </si>
  <si>
    <t>4. İkili anlaşma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</si>
</sst>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2"/>
  <sheetViews>
    <sheetView tabSelected="1" zoomScale="90" zoomScaleNormal="90"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32.5" bestFit="1" customWidth="1"/>
    <col min="3" max="3" width="38.6640625" customWidth="1"/>
    <col min="6" max="6" width="11.1640625" customWidth="1"/>
    <col min="7" max="7" width="10.6640625" customWidth="1"/>
    <col min="8" max="8" width="9.6640625" customWidth="1"/>
    <col min="10" max="10" width="13.83203125" customWidth="1"/>
    <col min="11" max="11" width="11.5" customWidth="1"/>
    <col min="12" max="12" width="10.83203125" customWidth="1"/>
  </cols>
  <sheetData>
    <row r="2" spans="1:12" x14ac:dyDescent="0.2">
      <c r="A2" s="1"/>
      <c r="B2" s="1"/>
      <c r="C2" s="1"/>
      <c r="D2" s="17" t="s">
        <v>0</v>
      </c>
      <c r="E2" s="18"/>
      <c r="F2" s="18"/>
      <c r="G2" s="18"/>
      <c r="H2" s="18"/>
      <c r="I2" s="18"/>
      <c r="J2" s="18"/>
      <c r="K2" s="18"/>
      <c r="L2" s="19"/>
    </row>
    <row r="3" spans="1:12" ht="90" x14ac:dyDescent="0.2">
      <c r="A3" s="2" t="s">
        <v>1</v>
      </c>
      <c r="B3" s="15" t="s">
        <v>2</v>
      </c>
      <c r="C3" s="16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x14ac:dyDescent="0.2">
      <c r="A4" s="4">
        <v>1</v>
      </c>
      <c r="B4" s="8" t="s">
        <v>16</v>
      </c>
      <c r="C4" s="9" t="s">
        <v>17</v>
      </c>
      <c r="D4" s="5">
        <v>33</v>
      </c>
      <c r="E4" s="10">
        <f>IF($D$10=0,0,(D4/$D10)*1000)</f>
        <v>9.7748815165876781</v>
      </c>
      <c r="F4" s="11">
        <v>21</v>
      </c>
      <c r="G4" s="11">
        <v>11</v>
      </c>
      <c r="H4" s="11">
        <v>0</v>
      </c>
      <c r="I4" s="11">
        <v>1</v>
      </c>
      <c r="J4" s="11">
        <v>0</v>
      </c>
      <c r="K4" s="12">
        <f>IF((D4=J4),0,97/(D4))</f>
        <v>2.9393939393939394</v>
      </c>
      <c r="L4" s="13">
        <f>IF($D$9=0,0,D4/D$9)</f>
        <v>0.25984251968503935</v>
      </c>
    </row>
    <row r="5" spans="1:12" x14ac:dyDescent="0.2">
      <c r="A5" s="4">
        <v>2</v>
      </c>
      <c r="B5" s="8" t="s">
        <v>14</v>
      </c>
      <c r="C5" s="8" t="s">
        <v>15</v>
      </c>
      <c r="D5" s="5">
        <v>29</v>
      </c>
      <c r="E5" s="10">
        <f>IF($D$10=0,0,(D5/$D10)*1000)</f>
        <v>8.5900473933649284</v>
      </c>
      <c r="F5" s="14">
        <v>22</v>
      </c>
      <c r="G5" s="14">
        <v>6</v>
      </c>
      <c r="H5" s="14">
        <v>0</v>
      </c>
      <c r="I5" s="14">
        <v>1</v>
      </c>
      <c r="J5" s="14">
        <v>0</v>
      </c>
      <c r="K5" s="12">
        <f>IF((D5=J5),0,52/(D5))</f>
        <v>1.7931034482758621</v>
      </c>
      <c r="L5" s="13">
        <f>IF($D$9=0,0,D5/D$9)</f>
        <v>0.2283464566929134</v>
      </c>
    </row>
    <row r="6" spans="1:12" x14ac:dyDescent="0.2">
      <c r="A6" s="4">
        <v>3</v>
      </c>
      <c r="B6" s="8" t="s">
        <v>18</v>
      </c>
      <c r="C6" s="8" t="s">
        <v>19</v>
      </c>
      <c r="D6" s="5">
        <v>23</v>
      </c>
      <c r="E6" s="10">
        <f>IF($D$10=0,0,(D6/$D10)*1000)</f>
        <v>6.8127962085308056</v>
      </c>
      <c r="F6" s="14">
        <v>18</v>
      </c>
      <c r="G6" s="14">
        <v>5</v>
      </c>
      <c r="H6" s="14">
        <v>0</v>
      </c>
      <c r="I6" s="14">
        <v>0</v>
      </c>
      <c r="J6" s="14">
        <v>0</v>
      </c>
      <c r="K6" s="12">
        <f>IF((D6=J6),0,33/(D6))</f>
        <v>1.4347826086956521</v>
      </c>
      <c r="L6" s="13">
        <f>IF($D$9=0,0,D6/D$9)</f>
        <v>0.18110236220472442</v>
      </c>
    </row>
    <row r="7" spans="1:12" x14ac:dyDescent="0.2">
      <c r="A7" s="4">
        <v>4</v>
      </c>
      <c r="B7" s="8" t="s">
        <v>16</v>
      </c>
      <c r="C7" s="8" t="s">
        <v>20</v>
      </c>
      <c r="D7" s="5">
        <v>16</v>
      </c>
      <c r="E7" s="10">
        <f>IF($D$10=0,0,(D7/$D10)*1000)</f>
        <v>4.7393364928909953</v>
      </c>
      <c r="F7" s="14">
        <v>14</v>
      </c>
      <c r="G7" s="14">
        <v>2</v>
      </c>
      <c r="H7" s="14">
        <v>0</v>
      </c>
      <c r="I7" s="14">
        <v>0</v>
      </c>
      <c r="J7" s="14">
        <v>0</v>
      </c>
      <c r="K7" s="12">
        <f>IF((D7=J7),0,42/(D7))</f>
        <v>2.625</v>
      </c>
      <c r="L7" s="13">
        <f>IF($D$9=0,0,D7/D$9)</f>
        <v>0.12598425196850394</v>
      </c>
    </row>
    <row r="8" spans="1:12" ht="13.5" customHeight="1" x14ac:dyDescent="0.2">
      <c r="A8" s="4">
        <v>5</v>
      </c>
      <c r="B8" s="8" t="s">
        <v>22</v>
      </c>
      <c r="C8" s="8" t="s">
        <v>21</v>
      </c>
      <c r="D8" s="5">
        <v>5</v>
      </c>
      <c r="E8" s="10">
        <f>IF($D$10=0,0,(D8/$D10)*1000)</f>
        <v>1.4810426540284358</v>
      </c>
      <c r="F8" s="14">
        <v>0</v>
      </c>
      <c r="G8" s="14">
        <v>4</v>
      </c>
      <c r="H8" s="14">
        <v>0</v>
      </c>
      <c r="I8" s="14">
        <v>1</v>
      </c>
      <c r="J8" s="14">
        <v>0</v>
      </c>
      <c r="K8" s="12">
        <f>IF((D8=J8),0,21/(D8))</f>
        <v>4.2</v>
      </c>
      <c r="L8" s="13">
        <f>IF($D$9=0,0,D8/D$9)</f>
        <v>3.937007874015748E-2</v>
      </c>
    </row>
    <row r="9" spans="1:12" x14ac:dyDescent="0.2">
      <c r="A9" s="5"/>
      <c r="B9" s="8" t="s">
        <v>13</v>
      </c>
      <c r="C9" s="8" t="s">
        <v>13</v>
      </c>
      <c r="D9" s="5">
        <v>127</v>
      </c>
      <c r="E9" s="10">
        <f>IF($D$10=0,0,(D9/$D10)*1000)</f>
        <v>37.618483412322277</v>
      </c>
      <c r="F9" s="5">
        <v>84</v>
      </c>
      <c r="G9" s="5">
        <v>39</v>
      </c>
      <c r="H9" s="5">
        <v>1</v>
      </c>
      <c r="I9" s="5">
        <v>3</v>
      </c>
      <c r="J9" s="5">
        <v>0</v>
      </c>
      <c r="K9" s="12">
        <v>2.9606299212598399</v>
      </c>
      <c r="L9" s="13">
        <f t="shared" ref="L9" si="0">IF($D$9=0,0,D9/D$9)</f>
        <v>1</v>
      </c>
    </row>
    <row r="10" spans="1:12" x14ac:dyDescent="0.2">
      <c r="A10" s="6"/>
      <c r="B10" s="7"/>
      <c r="C10" s="8" t="s">
        <v>12</v>
      </c>
      <c r="D10" s="5">
        <v>3376</v>
      </c>
      <c r="E10" s="6"/>
      <c r="F10" s="6"/>
      <c r="G10" s="6"/>
      <c r="H10" s="6"/>
      <c r="I10" s="6"/>
      <c r="J10" s="6"/>
      <c r="K10" s="6"/>
      <c r="L10" s="6"/>
    </row>
    <row r="12" spans="1:12" ht="17.5" customHeight="1" x14ac:dyDescent="0.2"/>
  </sheetData>
  <sheetProtection sheet="1" objects="1" scenarios="1"/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8:J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2022-08-03T11:18:34Z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